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12.03\"/>
    </mc:Choice>
  </mc:AlternateContent>
  <bookViews>
    <workbookView xWindow="0" yWindow="0" windowWidth="28800" windowHeight="12435"/>
  </bookViews>
  <sheets>
    <sheet name="фин помощь" sheetId="1" r:id="rId1"/>
  </sheets>
  <definedNames>
    <definedName name="_xlnm.Print_Titles" localSheetId="0">'фин помощь'!$9:$9</definedName>
  </definedNames>
  <calcPr calcId="152511"/>
</workbook>
</file>

<file path=xl/calcChain.xml><?xml version="1.0" encoding="utf-8"?>
<calcChain xmlns="http://schemas.openxmlformats.org/spreadsheetml/2006/main">
  <c r="I19" i="1" l="1"/>
  <c r="G19" i="1"/>
  <c r="F19" i="1"/>
  <c r="I14" i="1"/>
  <c r="G14" i="1"/>
  <c r="F14" i="1"/>
  <c r="I31" i="1" l="1"/>
  <c r="I28" i="1" l="1"/>
  <c r="H29" i="1"/>
  <c r="I30" i="1"/>
  <c r="I27" i="1" l="1"/>
  <c r="I10" i="1" s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F27" i="1"/>
  <c r="E27" i="1" s="1"/>
  <c r="G27" i="1"/>
  <c r="E21" i="1"/>
  <c r="H21" i="1" s="1"/>
  <c r="E20" i="1"/>
  <c r="H20" i="1" s="1"/>
  <c r="E17" i="1"/>
  <c r="H17" i="1" s="1"/>
  <c r="H14" i="1" s="1"/>
  <c r="E16" i="1"/>
  <c r="E15" i="1"/>
  <c r="E13" i="1"/>
  <c r="E12" i="1"/>
  <c r="G11" i="1"/>
  <c r="F10" i="1" l="1"/>
  <c r="H19" i="1"/>
  <c r="G10" i="1"/>
  <c r="E31" i="1"/>
  <c r="E10" i="1" s="1"/>
  <c r="E11" i="1"/>
  <c r="E19" i="1"/>
  <c r="E14" i="1"/>
  <c r="H31" i="1" l="1"/>
  <c r="H27" i="1"/>
  <c r="H10" i="1" l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<sst xmlns="http://schemas.openxmlformats.org/spreadsheetml/2006/main" count="74" uniqueCount="56">
  <si>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</si>
  <si>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</si>
  <si>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</si>
  <si>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</si>
  <si>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</si>
  <si>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</si>
  <si>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</si>
  <si>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</si>
  <si>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</si>
  <si>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</si>
  <si>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</si>
  <si>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</si>
  <si>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</si>
  <si>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</si>
  <si>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</si>
  <si>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</si>
  <si>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</si>
  <si>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</si>
  <si>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</si>
  <si>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</si>
  <si>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</si>
  <si>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</si>
  <si>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</si>
  <si>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</si>
  <si>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</si>
  <si>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</si>
  <si>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</si>
  <si>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</si>
  <si>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</si>
  <si>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</si>
  <si>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</si>
  <si>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</si>
  <si>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</si>
  <si>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</si>
  <si>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</si>
  <si>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</si>
  <si>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>Европейский инвестиционный банк (ЕИБ)</t>
  </si>
  <si>
    <t>Евразийский фонд стабилизации и развития (ЕФСР)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</si>
  <si>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</si>
  <si>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</si>
  <si>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</si>
  <si>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</si>
  <si>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</si>
  <si>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</si>
  <si>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 проект Советом директоров ВБ, и 3 сентября 2020 года принят закон о ратификации Жогорку Кенешем КР.</t>
  </si>
  <si>
    <t>Бюджетная поддержка направлена на финансирование социально-значимых расходов.   Одобрена программа Советом Фонда, и 3 сентября 2020 года принят закон о ратификации Жогорку Кенешем КР.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</si>
  <si>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Советом Директоров АБИИ данный проект одобрен 13 августа 2020 года. 3 сентября 2020 года принят Закон КР о ратификации Жогорку Кенешем КР.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</si>
  <si>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</si>
  <si>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1,2 млрд сомов. </t>
  </si>
  <si>
    <t xml:space="preserve">     Данные средства запланированы на реализацию образовательной программы. Средства поступили в ЦК МФКР 10.07.2020 года.</t>
  </si>
  <si>
    <t xml:space="preserve">     Данные средства запланированы на реализацию программы ЕС в сфере социальной защиты. Средства поступили в ЦК МФКР 10.07.2020 года.</t>
  </si>
  <si>
    <t xml:space="preserve">     Данные средства планируются для мероприятий по цифровизации. ЕС предоставил проект Соглашения, подписание планируется в октябре, поступление средств в декабре 2020 г.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</si>
  <si>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 25 сентября 2020 года принят закон о ратификации.</t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</si>
  <si>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Соглашение.</t>
  </si>
  <si>
    <t>Матрица условий разработана. Переговоры планируется провести в декабре 2020 г.,  Совет директоров АБР намечается в начале 2021г.</t>
  </si>
  <si>
    <t>По состоянию на 04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</si>
</sst>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Fill="1" applyBorder="1"/>
    <xf numFmtId="0" fontId="5" fillId="0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6"/>
  <sheetViews>
    <sheetView tabSelected="1" zoomScaleNormal="100" workbookViewId="0">
      <pane ySplit="10" topLeftCell="A11" activePane="bottomLeft" state="frozen"/>
      <selection pane="bottomLeft" activeCell="J3" sqref="J3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2" t="s">
        <v>55</v>
      </c>
      <c r="M2" s="3"/>
    </row>
    <row r="3" spans="2:13" ht="14.25" x14ac:dyDescent="0.2">
      <c r="J3" s="3"/>
      <c r="M3" s="3"/>
    </row>
    <row r="4" spans="2:13" ht="18.75" x14ac:dyDescent="0.2">
      <c r="C4" s="32" t="s">
        <v>0</v>
      </c>
      <c r="D4" s="33"/>
      <c r="E4" s="33"/>
      <c r="F4" s="33"/>
      <c r="G4" s="33"/>
      <c r="H4" s="33"/>
      <c r="I4" s="33"/>
      <c r="J4" s="33"/>
    </row>
    <row r="5" spans="2:13" ht="18.75" x14ac:dyDescent="0.2">
      <c r="C5" s="32" t="s">
        <v>1</v>
      </c>
      <c r="D5" s="33"/>
      <c r="E5" s="33"/>
      <c r="F5" s="33"/>
      <c r="G5" s="33"/>
      <c r="H5" s="33"/>
      <c r="I5" s="33"/>
      <c r="J5" s="33"/>
    </row>
    <row r="6" spans="2:13" ht="18.75" x14ac:dyDescent="0.2">
      <c r="C6" s="32" t="s">
        <v>2</v>
      </c>
      <c r="D6" s="33"/>
      <c r="E6" s="33"/>
      <c r="F6" s="33"/>
      <c r="G6" s="33"/>
      <c r="H6" s="33"/>
      <c r="I6" s="33"/>
      <c r="J6" s="33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 t="shared" ref="E10:I10" si="0">E11+E14+E19+E26+E27+E31+E25+E34+E35+E36</f>
        <v>774432795</v>
      </c>
      <c r="F10" s="7">
        <f t="shared" si="0"/>
        <v>177049858</v>
      </c>
      <c r="G10" s="7">
        <f t="shared" si="0"/>
        <v>597382937</v>
      </c>
      <c r="H10" s="7">
        <f t="shared" si="0"/>
        <v>429290072.60000002</v>
      </c>
      <c r="I10" s="7">
        <f t="shared" si="0"/>
        <v>345142722.39999998</v>
      </c>
      <c r="J10" s="6"/>
    </row>
    <row r="11" spans="2:13" ht="15.75" customHeight="1" x14ac:dyDescent="0.25">
      <c r="B11" s="34">
        <v>1</v>
      </c>
      <c r="C11" s="37" t="s">
        <v>11</v>
      </c>
      <c r="D11" s="8" t="s">
        <v>12</v>
      </c>
      <c r="E11" s="9">
        <f t="shared" ref="E11:E33" si="1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5"/>
      <c r="C12" s="35"/>
      <c r="D12" s="11" t="s">
        <v>27</v>
      </c>
      <c r="E12" s="12">
        <f t="shared" si="1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6"/>
      <c r="C13" s="36"/>
      <c r="D13" s="11" t="s">
        <v>28</v>
      </c>
      <c r="E13" s="12">
        <f t="shared" si="1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4">
        <v>2</v>
      </c>
      <c r="C14" s="37" t="s">
        <v>14</v>
      </c>
      <c r="D14" s="8" t="s">
        <v>12</v>
      </c>
      <c r="E14" s="21">
        <f t="shared" si="1"/>
        <v>151060000</v>
      </c>
      <c r="F14" s="21">
        <f>SUM(F15:F18)</f>
        <v>46200000</v>
      </c>
      <c r="G14" s="21">
        <f>SUM(G15:G18)</f>
        <v>104860000</v>
      </c>
      <c r="H14" s="21">
        <f>SUM(H15:H18)</f>
        <v>98764906</v>
      </c>
      <c r="I14" s="21">
        <f>SUM(I15:I18)</f>
        <v>52295094</v>
      </c>
      <c r="J14" s="10"/>
    </row>
    <row r="15" spans="2:13" ht="45" x14ac:dyDescent="0.2">
      <c r="B15" s="40"/>
      <c r="C15" s="38"/>
      <c r="D15" s="11" t="s">
        <v>25</v>
      </c>
      <c r="E15" s="12">
        <f t="shared" si="1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30" x14ac:dyDescent="0.25">
      <c r="B16" s="40"/>
      <c r="C16" s="38"/>
      <c r="D16" s="11" t="s">
        <v>25</v>
      </c>
      <c r="E16" s="22">
        <f t="shared" si="1"/>
        <v>80560000</v>
      </c>
      <c r="F16" s="22">
        <v>10700000</v>
      </c>
      <c r="G16" s="22">
        <v>69860000</v>
      </c>
      <c r="H16" s="22">
        <v>80560000</v>
      </c>
      <c r="I16" s="30"/>
      <c r="J16" s="19" t="s">
        <v>54</v>
      </c>
    </row>
    <row r="17" spans="2:10" ht="90" customHeight="1" x14ac:dyDescent="0.2">
      <c r="B17" s="40"/>
      <c r="C17" s="38"/>
      <c r="D17" s="11" t="s">
        <v>26</v>
      </c>
      <c r="E17" s="12">
        <f t="shared" si="1"/>
        <v>20000000</v>
      </c>
      <c r="F17" s="12">
        <v>10000000</v>
      </c>
      <c r="G17" s="12">
        <v>10000000</v>
      </c>
      <c r="H17" s="22">
        <f>E17-I17</f>
        <v>17704906</v>
      </c>
      <c r="I17" s="22">
        <v>2295094</v>
      </c>
      <c r="J17" s="23" t="s">
        <v>53</v>
      </c>
    </row>
    <row r="18" spans="2:10" s="20" customFormat="1" ht="45" x14ac:dyDescent="0.25">
      <c r="B18" s="40"/>
      <c r="C18" s="39"/>
      <c r="D18" s="11" t="s">
        <v>40</v>
      </c>
      <c r="E18" s="12">
        <v>500000</v>
      </c>
      <c r="F18" s="12">
        <v>500000</v>
      </c>
      <c r="G18" s="12"/>
      <c r="H18" s="22">
        <v>500000</v>
      </c>
      <c r="I18" s="30"/>
      <c r="J18" s="23" t="s">
        <v>41</v>
      </c>
    </row>
    <row r="19" spans="2:10" x14ac:dyDescent="0.25">
      <c r="B19" s="44">
        <v>3</v>
      </c>
      <c r="C19" s="41" t="s">
        <v>15</v>
      </c>
      <c r="D19" s="8" t="s">
        <v>12</v>
      </c>
      <c r="E19" s="9">
        <f t="shared" si="1"/>
        <v>122350000</v>
      </c>
      <c r="F19" s="9">
        <f>SUM(F20:F24)</f>
        <v>61775000</v>
      </c>
      <c r="G19" s="9">
        <f>SUM(G20:G24)</f>
        <v>60575000</v>
      </c>
      <c r="H19" s="21">
        <f>SUM(H20:H24)</f>
        <v>114154472.59999999</v>
      </c>
      <c r="I19" s="21">
        <f>SUM(I20:I24)</f>
        <v>8195527.4000000004</v>
      </c>
      <c r="J19" s="10"/>
    </row>
    <row r="20" spans="2:10" ht="90" customHeight="1" x14ac:dyDescent="0.25">
      <c r="B20" s="44"/>
      <c r="C20" s="42"/>
      <c r="D20" s="11" t="s">
        <v>26</v>
      </c>
      <c r="E20" s="12">
        <f t="shared" si="1"/>
        <v>12150000</v>
      </c>
      <c r="F20" s="12">
        <v>6075000</v>
      </c>
      <c r="G20" s="12">
        <v>6075000</v>
      </c>
      <c r="H20" s="22">
        <f>E20-I20</f>
        <v>10011042.5</v>
      </c>
      <c r="I20" s="22">
        <v>2138957.5</v>
      </c>
      <c r="J20" s="15" t="s">
        <v>35</v>
      </c>
    </row>
    <row r="21" spans="2:10" ht="60" x14ac:dyDescent="0.2">
      <c r="B21" s="44"/>
      <c r="C21" s="42"/>
      <c r="D21" s="11" t="s">
        <v>26</v>
      </c>
      <c r="E21" s="12">
        <f t="shared" si="1"/>
        <v>9000000</v>
      </c>
      <c r="F21" s="12">
        <v>4500000</v>
      </c>
      <c r="G21" s="12">
        <v>4500000</v>
      </c>
      <c r="H21" s="22">
        <f>E21-I21</f>
        <v>2943430.0999999996</v>
      </c>
      <c r="I21" s="22">
        <v>6056569.9000000004</v>
      </c>
      <c r="J21" s="14" t="s">
        <v>31</v>
      </c>
    </row>
    <row r="22" spans="2:10" ht="135" x14ac:dyDescent="0.2">
      <c r="B22" s="44"/>
      <c r="C22" s="42"/>
      <c r="D22" s="11" t="s">
        <v>26</v>
      </c>
      <c r="E22" s="12">
        <f t="shared" si="1"/>
        <v>50000000</v>
      </c>
      <c r="F22" s="12">
        <v>25000000</v>
      </c>
      <c r="G22" s="12">
        <v>25000000</v>
      </c>
      <c r="H22" s="22">
        <v>50000000</v>
      </c>
      <c r="I22" s="22"/>
      <c r="J22" s="14" t="s">
        <v>44</v>
      </c>
    </row>
    <row r="23" spans="2:10" ht="105" x14ac:dyDescent="0.2">
      <c r="B23" s="44"/>
      <c r="C23" s="42"/>
      <c r="D23" s="11" t="s">
        <v>26</v>
      </c>
      <c r="E23" s="12">
        <f t="shared" si="1"/>
        <v>50000000</v>
      </c>
      <c r="F23" s="12">
        <v>25000000</v>
      </c>
      <c r="G23" s="12">
        <v>25000000</v>
      </c>
      <c r="H23" s="22">
        <v>50000000</v>
      </c>
      <c r="I23" s="22"/>
      <c r="J23" s="14" t="s">
        <v>52</v>
      </c>
    </row>
    <row r="24" spans="2:10" s="20" customFormat="1" ht="60" x14ac:dyDescent="0.2">
      <c r="B24" s="44"/>
      <c r="C24" s="43"/>
      <c r="D24" s="11" t="s">
        <v>40</v>
      </c>
      <c r="E24" s="12">
        <v>1200000</v>
      </c>
      <c r="F24" s="12">
        <v>1200000</v>
      </c>
      <c r="G24" s="12"/>
      <c r="H24" s="22">
        <v>1200000</v>
      </c>
      <c r="I24" s="22"/>
      <c r="J24" s="14" t="s">
        <v>43</v>
      </c>
    </row>
    <row r="25" spans="2:10" ht="90" x14ac:dyDescent="0.25">
      <c r="B25" s="28">
        <v>4</v>
      </c>
      <c r="C25" s="16" t="s">
        <v>29</v>
      </c>
      <c r="D25" s="11" t="s">
        <v>26</v>
      </c>
      <c r="E25" s="9">
        <f t="shared" si="1"/>
        <v>50000000</v>
      </c>
      <c r="F25" s="9"/>
      <c r="G25" s="9">
        <v>50000000</v>
      </c>
      <c r="H25" s="21">
        <v>50000000</v>
      </c>
      <c r="I25" s="21"/>
      <c r="J25" s="15" t="s">
        <v>46</v>
      </c>
    </row>
    <row r="26" spans="2:10" ht="45" x14ac:dyDescent="0.25">
      <c r="B26" s="27">
        <v>5</v>
      </c>
      <c r="C26" s="16" t="s">
        <v>16</v>
      </c>
      <c r="D26" s="11" t="s">
        <v>26</v>
      </c>
      <c r="E26" s="9">
        <f t="shared" si="1"/>
        <v>15000000</v>
      </c>
      <c r="F26" s="17"/>
      <c r="G26" s="9">
        <v>15000000</v>
      </c>
      <c r="H26" s="21">
        <v>15000000</v>
      </c>
      <c r="I26" s="31"/>
      <c r="J26" s="15" t="s">
        <v>47</v>
      </c>
    </row>
    <row r="27" spans="2:10" ht="15" customHeight="1" x14ac:dyDescent="0.25">
      <c r="B27" s="34">
        <v>6</v>
      </c>
      <c r="C27" s="37" t="s">
        <v>17</v>
      </c>
      <c r="D27" s="8" t="s">
        <v>12</v>
      </c>
      <c r="E27" s="9">
        <f t="shared" si="1"/>
        <v>33880000</v>
      </c>
      <c r="F27" s="9">
        <f>SUM(F28:F30)</f>
        <v>33880000</v>
      </c>
      <c r="G27" s="9">
        <f>SUM(G28:G30)</f>
        <v>0</v>
      </c>
      <c r="H27" s="21">
        <f>H28+H29+H30</f>
        <v>6600000.0000000009</v>
      </c>
      <c r="I27" s="21">
        <f>I28+I29+I30</f>
        <v>27280000</v>
      </c>
      <c r="J27" s="10"/>
    </row>
    <row r="28" spans="2:10" ht="45" x14ac:dyDescent="0.2">
      <c r="B28" s="35"/>
      <c r="C28" s="35"/>
      <c r="D28" s="11" t="s">
        <v>25</v>
      </c>
      <c r="E28" s="12">
        <f t="shared" si="1"/>
        <v>16830000</v>
      </c>
      <c r="F28" s="12">
        <f>15300000*1.1</f>
        <v>16830000</v>
      </c>
      <c r="G28" s="11"/>
      <c r="H28" s="22"/>
      <c r="I28" s="22">
        <f>15300000*1.1</f>
        <v>16830000</v>
      </c>
      <c r="J28" s="19" t="s">
        <v>49</v>
      </c>
    </row>
    <row r="29" spans="2:10" ht="45" x14ac:dyDescent="0.2">
      <c r="B29" s="35"/>
      <c r="C29" s="35"/>
      <c r="D29" s="11" t="s">
        <v>25</v>
      </c>
      <c r="E29" s="12">
        <f t="shared" si="1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13" t="s">
        <v>51</v>
      </c>
    </row>
    <row r="30" spans="2:10" ht="45" x14ac:dyDescent="0.2">
      <c r="B30" s="36"/>
      <c r="C30" s="36"/>
      <c r="D30" s="11" t="s">
        <v>25</v>
      </c>
      <c r="E30" s="12">
        <f t="shared" si="1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50</v>
      </c>
    </row>
    <row r="31" spans="2:10" ht="15.75" customHeight="1" x14ac:dyDescent="0.25">
      <c r="B31" s="34">
        <v>7</v>
      </c>
      <c r="C31" s="37" t="s">
        <v>18</v>
      </c>
      <c r="D31" s="8" t="s">
        <v>12</v>
      </c>
      <c r="E31" s="9">
        <f t="shared" si="1"/>
        <v>31694858</v>
      </c>
      <c r="F31" s="9">
        <f>SUM(F32:F33)</f>
        <v>31694858</v>
      </c>
      <c r="G31" s="9">
        <f>SUM(G32:G33)</f>
        <v>0</v>
      </c>
      <c r="H31" s="9">
        <f>H32+H33</f>
        <v>16270694</v>
      </c>
      <c r="I31" s="9">
        <f>I32+I33</f>
        <v>15424164</v>
      </c>
      <c r="J31" s="10"/>
    </row>
    <row r="32" spans="2:10" ht="60" x14ac:dyDescent="0.2">
      <c r="B32" s="35"/>
      <c r="C32" s="35"/>
      <c r="D32" s="11" t="s">
        <v>19</v>
      </c>
      <c r="E32" s="12">
        <f t="shared" si="1"/>
        <v>17994858</v>
      </c>
      <c r="F32" s="12">
        <v>17994858</v>
      </c>
      <c r="G32" s="11"/>
      <c r="H32" s="12">
        <f>E32-I32</f>
        <v>2570694</v>
      </c>
      <c r="I32" s="22">
        <v>15424164</v>
      </c>
      <c r="J32" s="14" t="s">
        <v>48</v>
      </c>
    </row>
    <row r="33" spans="2:10" ht="60" x14ac:dyDescent="0.2">
      <c r="B33" s="35"/>
      <c r="C33" s="35"/>
      <c r="D33" s="11" t="s">
        <v>20</v>
      </c>
      <c r="E33" s="12">
        <f t="shared" si="1"/>
        <v>13700000</v>
      </c>
      <c r="F33" s="12">
        <v>13700000</v>
      </c>
      <c r="G33" s="11"/>
      <c r="H33" s="12">
        <v>13700000</v>
      </c>
      <c r="I33" s="22"/>
      <c r="J33" s="14" t="s">
        <v>34</v>
      </c>
    </row>
    <row r="34" spans="2:10" ht="60" x14ac:dyDescent="0.25">
      <c r="B34" s="29">
        <v>8</v>
      </c>
      <c r="C34" s="25" t="s">
        <v>37</v>
      </c>
      <c r="D34" s="24" t="s">
        <v>25</v>
      </c>
      <c r="E34" s="9">
        <v>100000000</v>
      </c>
      <c r="F34" s="17"/>
      <c r="G34" s="9">
        <v>100000000</v>
      </c>
      <c r="H34" s="9">
        <v>100000000</v>
      </c>
      <c r="I34" s="18"/>
      <c r="J34" s="23" t="s">
        <v>45</v>
      </c>
    </row>
    <row r="35" spans="2:10" ht="60" x14ac:dyDescent="0.25">
      <c r="B35" s="29">
        <v>9</v>
      </c>
      <c r="C35" s="25" t="s">
        <v>36</v>
      </c>
      <c r="D35" s="24" t="s">
        <v>26</v>
      </c>
      <c r="E35" s="9">
        <v>25000000</v>
      </c>
      <c r="F35" s="17"/>
      <c r="G35" s="9">
        <v>25000000</v>
      </c>
      <c r="H35" s="9">
        <v>25000000</v>
      </c>
      <c r="I35" s="18"/>
      <c r="J35" s="23" t="s">
        <v>38</v>
      </c>
    </row>
    <row r="36" spans="2:10" ht="90" x14ac:dyDescent="0.25">
      <c r="B36" s="29">
        <v>10</v>
      </c>
      <c r="C36" s="25" t="s">
        <v>39</v>
      </c>
      <c r="D36" s="24" t="s">
        <v>40</v>
      </c>
      <c r="E36" s="9">
        <v>3500000</v>
      </c>
      <c r="F36" s="9">
        <v>3500000</v>
      </c>
      <c r="G36" s="9"/>
      <c r="H36" s="9">
        <v>3500000</v>
      </c>
      <c r="I36" s="18"/>
      <c r="J36" s="23" t="s">
        <v>42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3">
    <mergeCell ref="C14:C18"/>
    <mergeCell ref="B14:B18"/>
    <mergeCell ref="B27:B30"/>
    <mergeCell ref="C27:C30"/>
    <mergeCell ref="B31:B33"/>
    <mergeCell ref="C31:C33"/>
    <mergeCell ref="C19:C24"/>
    <mergeCell ref="B19:B24"/>
    <mergeCell ref="C4:J4"/>
    <mergeCell ref="C5:J5"/>
    <mergeCell ref="C6:J6"/>
    <mergeCell ref="B11:B13"/>
    <mergeCell ref="C11:C13"/>
  </mergeCells>
  <pageMargins left="0.70866141732283472" right="0.70866141732283472" top="0.74803149606299213" bottom="0.74803149606299213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 помощь</vt:lpstr>
      <vt:lpstr>'фин помощь'!Заголовки_для_печати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2020-12-01T12:21:03Z</cp:lastPrinted>
  <dcterms:created xsi:type="dcterms:W3CDTF">2020-07-22T05:32:11Z</dcterms:created>
  <dcterms:modified xsi:type="dcterms:W3CDTF">2020-12-04T09:51:02Z</dcterms:modified>
</cp:coreProperties>
</file>